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661" activeTab="0"/>
  </bookViews>
  <sheets>
    <sheet name="كل توليدات طيور" sheetId="1" r:id="rId1"/>
    <sheet name="ارزش توليدات زنبور عسل" sheetId="2" r:id="rId2"/>
    <sheet name="گوشت قرمز و شير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<sst xmlns="http://schemas.openxmlformats.org/spreadsheetml/2006/main" count="42" uniqueCount="30">
  <si>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 xml:space="preserve">رديف </t>
  </si>
  <si>
    <t xml:space="preserve">شهرستان </t>
  </si>
  <si>
    <t xml:space="preserve">گلپايگان </t>
  </si>
  <si>
    <t>نام شهرستان</t>
  </si>
  <si>
    <t>گلپايگان</t>
  </si>
  <si>
    <t>گلپایگان</t>
  </si>
  <si>
    <t xml:space="preserve">                              موم</t>
  </si>
  <si>
    <t>وزن کیلو گرم</t>
  </si>
  <si>
    <t>تعداد</t>
  </si>
  <si>
    <t>وزن(كيلو)</t>
  </si>
  <si>
    <t>تعدادکلنی</t>
  </si>
  <si>
    <t>جمع  کل ارزش 
تولیدات زنبور عسل</t>
  </si>
  <si>
    <t>بچه کندو</t>
  </si>
  <si>
    <t xml:space="preserve">ارزش تولید   </t>
  </si>
  <si>
    <t xml:space="preserve">جمع کل ارزش تولیدات دام </t>
  </si>
  <si>
    <t>میزان تولید(تن)</t>
  </si>
  <si>
    <t xml:space="preserve">شیر خام </t>
  </si>
  <si>
    <t>ارزش تولیدات</t>
  </si>
  <si>
    <t xml:space="preserve">گوشت قرمز      </t>
  </si>
  <si>
    <t>میزان تولید</t>
  </si>
  <si>
    <t xml:space="preserve">گوشت مرغ </t>
  </si>
  <si>
    <t xml:space="preserve">تخم مرغ </t>
  </si>
  <si>
    <t xml:space="preserve">گوشت بوقلمون </t>
  </si>
  <si>
    <t xml:space="preserve">گوشت بلدرچين </t>
  </si>
  <si>
    <t xml:space="preserve">گوشت شترمرغ </t>
  </si>
  <si>
    <t xml:space="preserve">ارزش  </t>
  </si>
  <si>
    <t xml:space="preserve">ارزش </t>
  </si>
  <si>
    <t>جمع کل ارزش
توليدات طيور</t>
  </si>
  <si>
    <t xml:space="preserve">                  تولید عسل</t>
  </si>
  <si>
    <t>جمع 
توليدات طيور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</si>
</sst>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00"/>
    <numFmt numFmtId="179" formatCode="0.0000000"/>
    <numFmt numFmtId="180" formatCode="0.00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B Titr"/>
      <family val="0"/>
    </font>
    <font>
      <sz val="8"/>
      <name val="Arial"/>
      <family val="0"/>
    </font>
    <font>
      <b/>
      <sz val="14"/>
      <name val="B Titr"/>
      <family val="0"/>
    </font>
    <font>
      <b/>
      <sz val="10"/>
      <name val="B Titr"/>
      <family val="0"/>
    </font>
    <font>
      <sz val="10"/>
      <name val="B Yagut"/>
      <family val="0"/>
    </font>
    <font>
      <b/>
      <sz val="12"/>
      <name val="B Titr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57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57" applyFont="1">
      <alignment/>
      <protection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8" fillId="0" borderId="10" xfId="58" applyFont="1" applyBorder="1" applyAlignment="1">
      <alignment horizontal="center" vertical="top" wrapText="1" readingOrder="2"/>
      <protection/>
    </xf>
    <xf numFmtId="0" fontId="6" fillId="0" borderId="0" xfId="58" applyFont="1">
      <alignment/>
      <protection/>
    </xf>
    <xf numFmtId="0" fontId="5" fillId="0" borderId="11" xfId="58" applyFont="1" applyBorder="1" applyAlignment="1">
      <alignment horizontal="right" vertical="top" wrapText="1" readingOrder="2"/>
      <protection/>
    </xf>
    <xf numFmtId="0" fontId="5" fillId="0" borderId="11" xfId="58" applyFont="1" applyBorder="1" applyAlignment="1">
      <alignment horizontal="center" vertical="top" wrapText="1" readingOrder="2"/>
      <protection/>
    </xf>
    <xf numFmtId="0" fontId="5" fillId="0" borderId="12" xfId="58" applyFont="1" applyBorder="1" applyAlignment="1">
      <alignment horizontal="center" vertical="top" wrapText="1" readingOrder="2"/>
      <protection/>
    </xf>
    <xf numFmtId="0" fontId="5" fillId="0" borderId="10" xfId="58" applyFont="1" applyBorder="1" applyAlignment="1">
      <alignment horizontal="center" vertical="top" wrapText="1" readingOrder="2"/>
      <protection/>
    </xf>
    <xf numFmtId="0" fontId="5" fillId="0" borderId="0" xfId="58" applyFont="1" applyBorder="1" applyAlignment="1">
      <alignment horizontal="center" vertical="top" wrapText="1" readingOrder="2"/>
      <protection/>
    </xf>
    <xf numFmtId="0" fontId="8" fillId="0" borderId="0" xfId="57" applyFont="1">
      <alignment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0" xfId="57" applyFont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1" fontId="8" fillId="0" borderId="10" xfId="57" applyNumberFormat="1" applyFont="1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14" xfId="57" applyFont="1" applyBorder="1" applyAlignment="1">
      <alignment horizontal="center"/>
      <protection/>
    </xf>
    <xf numFmtId="0" fontId="8" fillId="0" borderId="15" xfId="57" applyFont="1" applyBorder="1" applyAlignment="1">
      <alignment horizontal="center" wrapText="1"/>
      <protection/>
    </xf>
    <xf numFmtId="0" fontId="8" fillId="0" borderId="16" xfId="57" applyFont="1" applyBorder="1" applyAlignment="1">
      <alignment horizontal="center" wrapText="1"/>
      <protection/>
    </xf>
    <xf numFmtId="0" fontId="8" fillId="0" borderId="13" xfId="57" applyFont="1" applyBorder="1" applyAlignment="1">
      <alignment horizontal="center" wrapText="1"/>
      <protection/>
    </xf>
    <xf numFmtId="0" fontId="8" fillId="0" borderId="14" xfId="57" applyFont="1" applyBorder="1" applyAlignment="1">
      <alignment horizontal="center" wrapText="1"/>
      <protection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textRotation="90"/>
    </xf>
    <xf numFmtId="0" fontId="8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0" borderId="13" xfId="58" applyFont="1" applyBorder="1" applyAlignment="1">
      <alignment horizontal="center" vertical="top" wrapText="1" readingOrder="2"/>
      <protection/>
    </xf>
    <xf numFmtId="0" fontId="8" fillId="0" borderId="14" xfId="58" applyFont="1" applyBorder="1" applyAlignment="1">
      <alignment horizontal="center" vertical="top" wrapText="1" readingOrder="2"/>
      <protection/>
    </xf>
    <xf numFmtId="0" fontId="8" fillId="0" borderId="10" xfId="58" applyFont="1" applyBorder="1" applyAlignment="1">
      <alignment horizontal="center" vertical="top" wrapText="1" readingOrder="2"/>
      <protection/>
    </xf>
    <xf numFmtId="0" fontId="8" fillId="0" borderId="17" xfId="58" applyFont="1" applyBorder="1" applyAlignment="1">
      <alignment horizontal="center" vertical="top" wrapText="1" readingOrder="2"/>
      <protection/>
    </xf>
    <xf numFmtId="0" fontId="8" fillId="0" borderId="18" xfId="58" applyFont="1" applyBorder="1" applyAlignment="1">
      <alignment horizontal="center" vertical="top" wrapText="1" readingOrder="2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رزش توليدات طيور و ساير ماكيان شهرستاني سال 89" xfId="57"/>
    <cellStyle name="Normal_دام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rightToLeft="1" tabSelected="1" zoomScalePageLayoutView="0" workbookViewId="0" topLeftCell="A1">
      <selection activeCell="A4" sqref="A4"/>
    </sheetView>
  </sheetViews>
  <sheetFormatPr defaultColWidth="9.140625" defaultRowHeight="12.75"/>
  <cols>
    <col min="1" max="1" width="11.00390625" style="2" bestFit="1" customWidth="1"/>
    <col min="2" max="2" width="10.57421875" style="2" bestFit="1" customWidth="1"/>
    <col min="3" max="3" width="14.28125" style="2" bestFit="1" customWidth="1"/>
    <col min="4" max="4" width="10.57421875" style="2" bestFit="1" customWidth="1"/>
    <col min="5" max="5" width="13.00390625" style="2" bestFit="1" customWidth="1"/>
    <col min="6" max="6" width="10.57421875" style="2" bestFit="1" customWidth="1"/>
    <col min="7" max="7" width="11.28125" style="2" bestFit="1" customWidth="1"/>
    <col min="8" max="8" width="10.57421875" style="2" bestFit="1" customWidth="1"/>
    <col min="9" max="9" width="10.421875" style="2" bestFit="1" customWidth="1"/>
    <col min="10" max="10" width="10.57421875" style="2" bestFit="1" customWidth="1"/>
    <col min="11" max="11" width="10.421875" style="2" bestFit="1" customWidth="1"/>
    <col min="12" max="12" width="16.57421875" style="2" bestFit="1" customWidth="1"/>
    <col min="13" max="13" width="14.00390625" style="2" bestFit="1" customWidth="1"/>
    <col min="14" max="16384" width="9.140625" style="2" customWidth="1"/>
  </cols>
  <sheetData>
    <row r="1" spans="1:13" s="20" customFormat="1" ht="26.25" customHeight="1">
      <c r="A1" s="25" t="s">
        <v>3</v>
      </c>
      <c r="B1" s="27" t="s">
        <v>20</v>
      </c>
      <c r="C1" s="28"/>
      <c r="D1" s="27" t="s">
        <v>21</v>
      </c>
      <c r="E1" s="28"/>
      <c r="F1" s="27" t="s">
        <v>22</v>
      </c>
      <c r="G1" s="28"/>
      <c r="H1" s="27" t="s">
        <v>23</v>
      </c>
      <c r="I1" s="28"/>
      <c r="J1" s="27" t="s">
        <v>24</v>
      </c>
      <c r="K1" s="28"/>
      <c r="L1" s="29" t="s">
        <v>29</v>
      </c>
      <c r="M1" s="29" t="s">
        <v>27</v>
      </c>
    </row>
    <row r="2" spans="1:13" s="22" customFormat="1" ht="33.75" customHeight="1">
      <c r="A2" s="26"/>
      <c r="B2" s="21" t="s">
        <v>19</v>
      </c>
      <c r="C2" s="21" t="s">
        <v>25</v>
      </c>
      <c r="D2" s="21" t="s">
        <v>19</v>
      </c>
      <c r="E2" s="21" t="s">
        <v>25</v>
      </c>
      <c r="F2" s="21" t="s">
        <v>19</v>
      </c>
      <c r="G2" s="21" t="s">
        <v>26</v>
      </c>
      <c r="H2" s="21" t="s">
        <v>19</v>
      </c>
      <c r="I2" s="21" t="s">
        <v>26</v>
      </c>
      <c r="J2" s="21" t="s">
        <v>19</v>
      </c>
      <c r="K2" s="21" t="s">
        <v>26</v>
      </c>
      <c r="L2" s="30"/>
      <c r="M2" s="30"/>
    </row>
    <row r="3" spans="1:13" s="22" customFormat="1" ht="25.5">
      <c r="A3" s="23" t="s">
        <v>4</v>
      </c>
      <c r="B3" s="24">
        <v>5925.141438300001</v>
      </c>
      <c r="C3" s="24">
        <f>30660*B3</f>
        <v>181664836.49827802</v>
      </c>
      <c r="D3" s="24">
        <v>4596.189229518692</v>
      </c>
      <c r="E3" s="24">
        <f>D3*11936</f>
        <v>54860114.64353511</v>
      </c>
      <c r="F3" s="24">
        <v>50</v>
      </c>
      <c r="G3" s="24">
        <f>F3*45000</f>
        <v>2250000</v>
      </c>
      <c r="H3" s="24"/>
      <c r="I3" s="24">
        <f>H3*55000</f>
        <v>0</v>
      </c>
      <c r="J3" s="24">
        <v>10</v>
      </c>
      <c r="K3" s="24">
        <f>J3*165000</f>
        <v>1650000</v>
      </c>
      <c r="L3" s="24">
        <f>J3+H3+F3+D3+B3</f>
        <v>10581.330667818693</v>
      </c>
      <c r="M3" s="24">
        <f>K3+I3+G3+E3+C3</f>
        <v>240424951.14181313</v>
      </c>
    </row>
    <row r="4" s="6" customFormat="1" ht="18"/>
  </sheetData>
  <sheetProtection/>
  <mergeCells count="8">
    <mergeCell ref="A1:A2"/>
    <mergeCell ref="B1:C1"/>
    <mergeCell ref="M1:M2"/>
    <mergeCell ref="L1:L2"/>
    <mergeCell ref="D1:E1"/>
    <mergeCell ref="F1:G1"/>
    <mergeCell ref="H1:I1"/>
    <mergeCell ref="J1:K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rightToLeft="1" zoomScalePageLayoutView="0" workbookViewId="0" topLeftCell="A1">
      <selection activeCell="B4" sqref="B4"/>
    </sheetView>
  </sheetViews>
  <sheetFormatPr defaultColWidth="9.140625" defaultRowHeight="12.75"/>
  <cols>
    <col min="1" max="1" width="4.28125" style="4" bestFit="1" customWidth="1"/>
    <col min="2" max="2" width="12.421875" style="4" bestFit="1" customWidth="1"/>
    <col min="3" max="3" width="9.8515625" style="4" bestFit="1" customWidth="1"/>
    <col min="4" max="4" width="12.140625" style="4" bestFit="1" customWidth="1"/>
    <col min="5" max="5" width="14.28125" style="4" bestFit="1" customWidth="1"/>
    <col min="6" max="6" width="11.28125" style="0" bestFit="1" customWidth="1"/>
    <col min="7" max="7" width="12.7109375" style="0" bestFit="1" customWidth="1"/>
    <col min="8" max="8" width="11.28125" style="0" bestFit="1" customWidth="1"/>
    <col min="9" max="9" width="12.7109375" style="0" bestFit="1" customWidth="1"/>
    <col min="10" max="10" width="15.421875" style="0" customWidth="1"/>
    <col min="11" max="11" width="9.140625" style="3" customWidth="1"/>
  </cols>
  <sheetData>
    <row r="1" spans="1:11" s="10" customFormat="1" ht="24" customHeight="1">
      <c r="A1" s="33" t="s">
        <v>0</v>
      </c>
      <c r="B1" s="34" t="s">
        <v>1</v>
      </c>
      <c r="C1" s="41" t="s">
        <v>10</v>
      </c>
      <c r="D1" s="35" t="s">
        <v>28</v>
      </c>
      <c r="E1" s="36"/>
      <c r="F1" s="37" t="s">
        <v>6</v>
      </c>
      <c r="G1" s="38"/>
      <c r="H1" s="31" t="s">
        <v>12</v>
      </c>
      <c r="I1" s="32"/>
      <c r="J1" s="39" t="s">
        <v>11</v>
      </c>
      <c r="K1" s="9"/>
    </row>
    <row r="2" spans="1:12" s="10" customFormat="1" ht="24" customHeight="1">
      <c r="A2" s="33"/>
      <c r="B2" s="34"/>
      <c r="C2" s="40"/>
      <c r="D2" s="8" t="s">
        <v>7</v>
      </c>
      <c r="E2" s="8" t="s">
        <v>13</v>
      </c>
      <c r="F2" s="8" t="s">
        <v>9</v>
      </c>
      <c r="G2" s="8" t="s">
        <v>13</v>
      </c>
      <c r="H2" s="8" t="s">
        <v>8</v>
      </c>
      <c r="I2" s="8" t="s">
        <v>13</v>
      </c>
      <c r="J2" s="40"/>
      <c r="K2" s="9"/>
      <c r="L2" s="11"/>
    </row>
    <row r="3" spans="1:10" s="12" customFormat="1" ht="24" customHeight="1">
      <c r="A3" s="7">
        <v>18</v>
      </c>
      <c r="B3" s="7" t="s">
        <v>2</v>
      </c>
      <c r="C3" s="7">
        <v>13074</v>
      </c>
      <c r="D3" s="7">
        <v>55506</v>
      </c>
      <c r="E3" s="7">
        <f>D3*70</f>
        <v>3885420</v>
      </c>
      <c r="F3" s="7">
        <f>C3*0.2</f>
        <v>2614.8</v>
      </c>
      <c r="G3" s="7">
        <f>F3*120</f>
        <v>313776</v>
      </c>
      <c r="H3" s="7">
        <f>C3*0.2</f>
        <v>2614.8</v>
      </c>
      <c r="I3" s="7">
        <f>H3*400</f>
        <v>1045920.0000000001</v>
      </c>
      <c r="J3" s="7">
        <f>I3+G3+E3</f>
        <v>5245116</v>
      </c>
    </row>
    <row r="4" ht="15" customHeight="1">
      <c r="E4" s="5"/>
    </row>
    <row r="5" spans="3:5" ht="12.75">
      <c r="C5"/>
      <c r="D5"/>
      <c r="E5"/>
    </row>
    <row r="6" spans="3:5" ht="12.75">
      <c r="C6"/>
      <c r="D6"/>
      <c r="E6"/>
    </row>
    <row r="7" spans="3:5" ht="12.75">
      <c r="C7"/>
      <c r="D7"/>
      <c r="E7"/>
    </row>
    <row r="8" spans="3:5" ht="12.75">
      <c r="C8"/>
      <c r="D8"/>
      <c r="E8"/>
    </row>
    <row r="9" spans="3:5" ht="12.75">
      <c r="C9"/>
      <c r="D9"/>
      <c r="E9"/>
    </row>
    <row r="10" spans="3:5" ht="12.75">
      <c r="C10"/>
      <c r="D10"/>
      <c r="E10"/>
    </row>
    <row r="11" spans="3:5" ht="12.75">
      <c r="C11"/>
      <c r="D11"/>
      <c r="E11"/>
    </row>
    <row r="12" spans="3:5" ht="12.75">
      <c r="C12"/>
      <c r="D12"/>
      <c r="E12"/>
    </row>
    <row r="13" spans="3:5" ht="12.75">
      <c r="C13"/>
      <c r="D13"/>
      <c r="E13"/>
    </row>
    <row r="14" spans="3:5" ht="12.75">
      <c r="C14"/>
      <c r="D14"/>
      <c r="E14"/>
    </row>
    <row r="15" spans="3:5" ht="12.75">
      <c r="C15"/>
      <c r="D15"/>
      <c r="E15"/>
    </row>
    <row r="16" spans="3:5" ht="12.75">
      <c r="C16"/>
      <c r="D16"/>
      <c r="E16"/>
    </row>
    <row r="17" spans="3:5" ht="12.75">
      <c r="C17"/>
      <c r="D17"/>
      <c r="E17"/>
    </row>
    <row r="18" spans="3:5" ht="12.75">
      <c r="C18"/>
      <c r="D18"/>
      <c r="E18"/>
    </row>
    <row r="19" spans="3:5" ht="12.75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  <row r="25" spans="3:5" ht="12.75">
      <c r="C25"/>
      <c r="D25"/>
      <c r="E25"/>
    </row>
    <row r="26" spans="3:5" ht="12.75">
      <c r="C26"/>
      <c r="D26"/>
      <c r="E26"/>
    </row>
    <row r="27" spans="3:5" ht="12.75">
      <c r="C27"/>
      <c r="D27"/>
      <c r="E27"/>
    </row>
    <row r="28" spans="3:5" ht="12.75">
      <c r="C28"/>
      <c r="D28"/>
      <c r="E28"/>
    </row>
    <row r="29" spans="3:5" ht="12.75">
      <c r="C29"/>
      <c r="D29"/>
      <c r="E29"/>
    </row>
    <row r="30" spans="3:5" ht="12.75">
      <c r="C30"/>
      <c r="D30"/>
      <c r="E30"/>
    </row>
    <row r="31" spans="3:5" ht="12.75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  <row r="35" spans="3:5" ht="12.75">
      <c r="C35"/>
      <c r="D35"/>
      <c r="E35"/>
    </row>
    <row r="36" spans="3:5" ht="12.75">
      <c r="C36"/>
      <c r="D36"/>
      <c r="E36"/>
    </row>
    <row r="37" spans="3:5" ht="12.75">
      <c r="C37"/>
      <c r="D37"/>
      <c r="E37"/>
    </row>
    <row r="38" spans="3:5" ht="12.75">
      <c r="C38"/>
      <c r="D38"/>
      <c r="E38"/>
    </row>
    <row r="39" spans="3:5" ht="12.75">
      <c r="C39"/>
      <c r="D39"/>
      <c r="E39"/>
    </row>
    <row r="40" spans="3:5" ht="12.75">
      <c r="C40"/>
      <c r="D40"/>
      <c r="E40"/>
    </row>
    <row r="41" spans="3:5" ht="12.75">
      <c r="C41"/>
      <c r="D41"/>
      <c r="E41"/>
    </row>
    <row r="42" spans="3:5" ht="12.75">
      <c r="C42"/>
      <c r="D42"/>
      <c r="E42"/>
    </row>
    <row r="43" spans="3:5" ht="12.75">
      <c r="C43"/>
      <c r="D43"/>
      <c r="E43"/>
    </row>
    <row r="44" spans="3:5" ht="12.75">
      <c r="C44"/>
      <c r="D44"/>
      <c r="E44"/>
    </row>
    <row r="45" spans="3:5" ht="12.75">
      <c r="C45"/>
      <c r="D45"/>
      <c r="E45"/>
    </row>
    <row r="46" spans="3:5" ht="12.75">
      <c r="C46"/>
      <c r="D46"/>
      <c r="E46"/>
    </row>
    <row r="47" spans="3:5" ht="12.75">
      <c r="C47"/>
      <c r="D47"/>
      <c r="E47"/>
    </row>
    <row r="48" spans="3:5" ht="12.75">
      <c r="C48"/>
      <c r="D48"/>
      <c r="E48"/>
    </row>
    <row r="49" spans="3:5" ht="12.75">
      <c r="C49"/>
      <c r="D49"/>
      <c r="E49"/>
    </row>
    <row r="50" spans="3:5" ht="12.75">
      <c r="C50"/>
      <c r="D50"/>
      <c r="E50"/>
    </row>
    <row r="51" spans="3:5" ht="12.75">
      <c r="C51"/>
      <c r="D51"/>
      <c r="E51"/>
    </row>
    <row r="52" spans="3:5" ht="12.75">
      <c r="C52"/>
      <c r="D52"/>
      <c r="E52"/>
    </row>
    <row r="53" spans="3:5" ht="12.75">
      <c r="C53"/>
      <c r="D53"/>
      <c r="E53"/>
    </row>
    <row r="54" spans="3:5" ht="12.75">
      <c r="C54"/>
      <c r="D54"/>
      <c r="E54"/>
    </row>
    <row r="55" spans="3:5" ht="12.75">
      <c r="C55"/>
      <c r="D55"/>
      <c r="E55"/>
    </row>
    <row r="56" spans="3:5" ht="12.75">
      <c r="C56"/>
      <c r="D56"/>
      <c r="E56"/>
    </row>
    <row r="57" spans="3:5" ht="12.75">
      <c r="C57"/>
      <c r="D57"/>
      <c r="E57"/>
    </row>
  </sheetData>
  <sheetProtection/>
  <mergeCells count="7">
    <mergeCell ref="H1:I1"/>
    <mergeCell ref="A1:A2"/>
    <mergeCell ref="B1:B2"/>
    <mergeCell ref="D1:E1"/>
    <mergeCell ref="F1:G1"/>
    <mergeCell ref="J1:J2"/>
    <mergeCell ref="C1:C2"/>
  </mergeCells>
  <printOptions horizontalCentered="1"/>
  <pageMargins left="0" right="0" top="0" bottom="0" header="0" footer="0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rightToLeft="1" zoomScalePageLayoutView="0" workbookViewId="0" topLeftCell="A1">
      <selection activeCell="A4" sqref="A4"/>
    </sheetView>
  </sheetViews>
  <sheetFormatPr defaultColWidth="9.140625" defaultRowHeight="12.75"/>
  <cols>
    <col min="1" max="1" width="22.57421875" style="1" customWidth="1"/>
    <col min="2" max="2" width="20.00390625" style="1" customWidth="1"/>
    <col min="3" max="3" width="25.57421875" style="1" customWidth="1"/>
    <col min="4" max="4" width="18.421875" style="1" customWidth="1"/>
    <col min="5" max="5" width="22.28125" style="1" customWidth="1"/>
    <col min="6" max="7" width="18.421875" style="1" customWidth="1"/>
    <col min="8" max="16384" width="9.140625" style="1" customWidth="1"/>
  </cols>
  <sheetData>
    <row r="1" spans="1:6" s="14" customFormat="1" ht="30.75" customHeight="1">
      <c r="A1" s="45" t="s">
        <v>3</v>
      </c>
      <c r="B1" s="44" t="s">
        <v>18</v>
      </c>
      <c r="C1" s="44"/>
      <c r="D1" s="44" t="s">
        <v>16</v>
      </c>
      <c r="E1" s="44"/>
      <c r="F1" s="42" t="s">
        <v>14</v>
      </c>
    </row>
    <row r="2" spans="1:6" s="14" customFormat="1" ht="30.75" customHeight="1" thickBot="1">
      <c r="A2" s="46"/>
      <c r="B2" s="13" t="s">
        <v>15</v>
      </c>
      <c r="C2" s="13" t="s">
        <v>17</v>
      </c>
      <c r="D2" s="13" t="s">
        <v>15</v>
      </c>
      <c r="E2" s="13" t="s">
        <v>17</v>
      </c>
      <c r="F2" s="43"/>
    </row>
    <row r="3" spans="1:7" s="14" customFormat="1" ht="29.25" thickBot="1">
      <c r="A3" s="15" t="s">
        <v>5</v>
      </c>
      <c r="B3" s="16">
        <v>4377</v>
      </c>
      <c r="C3" s="16">
        <f>B3*120000</f>
        <v>525240000</v>
      </c>
      <c r="D3" s="17">
        <v>95994</v>
      </c>
      <c r="E3" s="18">
        <f>D3*4200</f>
        <v>403174800</v>
      </c>
      <c r="F3" s="18">
        <f>E3+C3</f>
        <v>928414800</v>
      </c>
      <c r="G3" s="19"/>
    </row>
  </sheetData>
  <sheetProtection/>
  <mergeCells count="4">
    <mergeCell ref="F1:F2"/>
    <mergeCell ref="D1:E1"/>
    <mergeCell ref="B1:C1"/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alimohajheri</cp:lastModifiedBy>
  <cp:lastPrinted>2011-05-31T12:03:19Z</cp:lastPrinted>
  <dcterms:created xsi:type="dcterms:W3CDTF">1996-10-14T23:33:28Z</dcterms:created>
  <dcterms:modified xsi:type="dcterms:W3CDTF">2020-03-08T21:15:26Z</dcterms:modified>
  <cp:category/>
  <cp:version/>
  <cp:contentType/>
  <cp:contentStatus/>
</cp:coreProperties>
</file>